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C40"/>
  <c r="B40"/>
  <c r="E39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9"/>
  <c r="A9"/>
  <c r="E8"/>
  <c r="D8"/>
  <c r="C8"/>
  <c r="A8"/>
</calcChain>
</file>

<file path=xl/sharedStrings.xml><?xml version="1.0" encoding="utf-8"?>
<sst xmlns="http://schemas.openxmlformats.org/spreadsheetml/2006/main" count="41" uniqueCount="40">
  <si>
    <t>Орловская область</t>
  </si>
  <si>
    <t>В руб.</t>
  </si>
  <si>
    <t>1</t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</si>
  <si>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</si>
  <si>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</si>
  <si>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</si>
  <si>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</si>
  <si>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</si>
  <si>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</si>
  <si>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</si>
  <si>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</si>
  <si>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</si>
  <si>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</si>
  <si>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</si>
  <si>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</si>
  <si>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</si>
  <si>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</si>
  <si>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</si>
  <si>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</si>
  <si>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</si>
  <si>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</si>
  <si>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</si>
  <si>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</si>
  <si>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</si>
  <si>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</si>
  <si>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</si>
  <si>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</si>
  <si>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</si>
  <si>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</si>
  <si>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</si>
  <si>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</si>
  <si>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</si>
  <si>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Председатель</t>
  </si>
  <si>
    <t>(инициалы, фамилия)</t>
  </si>
  <si>
    <t>Территориальной избирательной комиссии Заводского района г. Орла</t>
  </si>
  <si>
    <t xml:space="preserve">   С.А. Горохова</t>
  </si>
  <si>
    <t>Повторные выборы депутатов Орловского городского Совета народных депутатов пятого созыва по одномандатному округу № 20</t>
  </si>
  <si>
    <t>Округ №20</t>
  </si>
  <si>
    <t>Итоговый финансовый отчет о поступлении и расходовании средств избирательного фонда  кандидата
Колосов Вячеслав Михайлович                     № 40810810847009000405
ЦЕНТРАЛЬНО-ЧЕРНОЗЕМНЫЙ БАНК ПАО СБЕРБАНК г. Орел,  ул. Комсомольская, 66
 </t>
  </si>
  <si>
    <t>По состоянию на 14.10.2016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</si>
</sst>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3" xfId="0" quotePrefix="1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165100</xdr:rowOff>
    </xdr:from>
    <xdr:to>
      <xdr:col>1</xdr:col>
      <xdr:colOff>2032000</xdr:colOff>
      <xdr:row>44</xdr:row>
      <xdr:rowOff>101600</xdr:rowOff>
    </xdr:to>
    <xdr:sp macro="" textlink="">
      <xdr:nvSpPr>
        <xdr:cNvPr id="2" name="TextBox 1"/>
        <xdr:cNvSpPr txBox="1"/>
      </xdr:nvSpPr>
      <xdr:spPr>
        <a:xfrm>
          <a:off x="2867025" y="1728152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E7" sqref="E7"/>
    </sheetView>
  </sheetViews>
  <sheetFormatPr defaultRowHeight="15"/>
  <cols>
    <col min="1" max="1" width="43" customWidth="1"/>
    <col min="2" max="2" width="38" customWidth="1"/>
    <col min="3" max="3" width="10.140625" customWidth="1"/>
    <col min="4" max="4" width="15.7109375" customWidth="1"/>
    <col min="5" max="5" width="25.5703125" customWidth="1"/>
  </cols>
  <sheetData>
    <row r="1" spans="1:5" ht="15" customHeight="1">
      <c r="E1" s="1"/>
    </row>
    <row r="2" spans="1:5" ht="123" customHeight="1">
      <c r="A2" s="15" t="s">
        <v>38</v>
      </c>
      <c r="B2" s="15"/>
      <c r="C2" s="15"/>
      <c r="D2" s="15"/>
      <c r="E2" s="15"/>
    </row>
    <row r="3" spans="1:5" ht="15.75">
      <c r="A3" s="16" t="s">
        <v>36</v>
      </c>
      <c r="B3" s="16"/>
      <c r="C3" s="16"/>
      <c r="D3" s="16"/>
      <c r="E3" s="16"/>
    </row>
    <row r="4" spans="1:5" ht="15.75">
      <c r="A4" s="16" t="s">
        <v>0</v>
      </c>
      <c r="B4" s="16"/>
      <c r="C4" s="16"/>
      <c r="D4" s="16"/>
      <c r="E4" s="16"/>
    </row>
    <row r="5" spans="1:5" ht="15.75">
      <c r="A5" s="16" t="s">
        <v>37</v>
      </c>
      <c r="B5" s="16"/>
      <c r="C5" s="16"/>
      <c r="D5" s="16"/>
      <c r="E5" s="16"/>
    </row>
    <row r="6" spans="1:5">
      <c r="E6" s="2" t="s">
        <v>39</v>
      </c>
    </row>
    <row r="7" spans="1:5">
      <c r="E7" s="2" t="s">
        <v>1</v>
      </c>
    </row>
    <row r="8" spans="1:5">
      <c r="A8" s="17" t="str">
        <f t="shared" ref="A8" si="0">"Строка финансового отчета"</f>
        <v>Строка финансового отчета</v>
      </c>
      <c r="B8" s="12"/>
      <c r="C8" s="18" t="str">
        <f t="shared" ref="C8" si="1">"Шифр строки"</f>
        <v>Шифр строки</v>
      </c>
      <c r="D8" s="18" t="str">
        <f t="shared" ref="D8" si="2">"Сумма"</f>
        <v>Сумма</v>
      </c>
      <c r="E8" s="18" t="str">
        <f t="shared" ref="E8" si="3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9"/>
      <c r="D9" s="19"/>
      <c r="E9" s="19"/>
    </row>
    <row r="10" spans="1:5">
      <c r="A10" s="11" t="s">
        <v>2</v>
      </c>
      <c r="B10" s="12"/>
      <c r="C10" s="3" t="str">
        <f>"2"</f>
        <v>2</v>
      </c>
      <c r="D10" s="10">
        <v>3</v>
      </c>
      <c r="E10" s="3" t="str">
        <f>"4"</f>
        <v>4</v>
      </c>
    </row>
    <row r="11" spans="1:5">
      <c r="A11" s="4" t="s">
        <v>3</v>
      </c>
      <c r="B11" s="5" t="str">
        <f>"1 Поступило в избирательный фонд, всего"</f>
        <v>1 Поступило в избирательный фонд, всего</v>
      </c>
      <c r="C11" s="6" t="str">
        <f>"10"</f>
        <v>10</v>
      </c>
      <c r="D11" s="7">
        <v>0</v>
      </c>
      <c r="E11" s="5" t="str">
        <f>""</f>
        <v/>
      </c>
    </row>
    <row r="12" spans="1:5" ht="38.25">
      <c r="A12" s="4" t="s">
        <v>4</v>
      </c>
      <c r="B12" s="5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2" s="6" t="str">
        <f>"20"</f>
        <v>20</v>
      </c>
      <c r="D12" s="7">
        <v>0</v>
      </c>
      <c r="E12" s="5" t="str">
        <f>""</f>
        <v/>
      </c>
    </row>
    <row r="13" spans="1:5" ht="25.5">
      <c r="A13" s="4" t="s">
        <v>5</v>
      </c>
      <c r="B13" s="5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3" s="6" t="str">
        <f>"30"</f>
        <v>30</v>
      </c>
      <c r="D13" s="7">
        <v>0</v>
      </c>
      <c r="E13" s="5" t="str">
        <f>""</f>
        <v/>
      </c>
    </row>
    <row r="14" spans="1:5" ht="38.25">
      <c r="A14" s="4" t="s">
        <v>6</v>
      </c>
      <c r="B14" s="5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4" s="6" t="str">
        <f>"40"</f>
        <v>40</v>
      </c>
      <c r="D14" s="7">
        <v>0</v>
      </c>
      <c r="E14" s="5" t="str">
        <f>""</f>
        <v/>
      </c>
    </row>
    <row r="15" spans="1:5" ht="25.5">
      <c r="A15" s="4" t="s">
        <v>7</v>
      </c>
      <c r="B15" s="5" t="str">
        <f>"1.1.3 Добровольные пожертвования гражданина"</f>
        <v>1.1.3 Добровольные пожертвования гражданина</v>
      </c>
      <c r="C15" s="6" t="str">
        <f>"50"</f>
        <v>50</v>
      </c>
      <c r="D15" s="7">
        <v>0</v>
      </c>
      <c r="E15" s="5" t="str">
        <f>""</f>
        <v/>
      </c>
    </row>
    <row r="16" spans="1:5" ht="25.5">
      <c r="A16" s="4" t="s">
        <v>8</v>
      </c>
      <c r="B16" s="5" t="str">
        <f>"1.1.4 Добровольные пожертвования юридического лица"</f>
        <v>1.1.4 Добровольные пожертвования юридического лица</v>
      </c>
      <c r="C16" s="6" t="str">
        <f>"60"</f>
        <v>60</v>
      </c>
      <c r="D16" s="7">
        <v>0</v>
      </c>
      <c r="E16" s="5" t="str">
        <f>""</f>
        <v/>
      </c>
    </row>
    <row r="17" spans="1:5" ht="38.25">
      <c r="A17" s="4" t="s">
        <v>9</v>
      </c>
      <c r="B17" s="5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7" s="6" t="str">
        <f>"70"</f>
        <v>70</v>
      </c>
      <c r="D17" s="7">
        <v>0</v>
      </c>
      <c r="E17" s="5" t="str">
        <f>""</f>
        <v/>
      </c>
    </row>
    <row r="18" spans="1:5" ht="25.5">
      <c r="A18" s="4" t="s">
        <v>10</v>
      </c>
      <c r="B18" s="5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8" s="6" t="str">
        <f>"80"</f>
        <v>80</v>
      </c>
      <c r="D18" s="7">
        <v>0</v>
      </c>
      <c r="E18" s="5" t="str">
        <f>""</f>
        <v/>
      </c>
    </row>
    <row r="19" spans="1:5" ht="38.25">
      <c r="A19" s="4" t="s">
        <v>11</v>
      </c>
      <c r="B19" s="5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9" s="6" t="str">
        <f>"90"</f>
        <v>90</v>
      </c>
      <c r="D19" s="7">
        <v>0</v>
      </c>
      <c r="E19" s="5" t="str">
        <f>""</f>
        <v/>
      </c>
    </row>
    <row r="20" spans="1:5">
      <c r="A20" s="4" t="s">
        <v>12</v>
      </c>
      <c r="B20" s="5" t="str">
        <f>"1.2.3 Средства гражданина"</f>
        <v>1.2.3 Средства гражданина</v>
      </c>
      <c r="C20" s="6" t="str">
        <f>"100"</f>
        <v>100</v>
      </c>
      <c r="D20" s="7">
        <v>0</v>
      </c>
      <c r="E20" s="5" t="str">
        <f>""</f>
        <v/>
      </c>
    </row>
    <row r="21" spans="1:5">
      <c r="A21" s="4" t="s">
        <v>13</v>
      </c>
      <c r="B21" s="5" t="str">
        <f>"1.2.4 Средства юридического лица"</f>
        <v>1.2.4 Средства юридического лица</v>
      </c>
      <c r="C21" s="6" t="str">
        <f>"110"</f>
        <v>110</v>
      </c>
      <c r="D21" s="7">
        <v>0</v>
      </c>
      <c r="E21" s="5" t="str">
        <f>""</f>
        <v/>
      </c>
    </row>
    <row r="22" spans="1:5" ht="25.5">
      <c r="A22" s="4" t="s">
        <v>14</v>
      </c>
      <c r="B22" s="5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2" s="6" t="str">
        <f>"120"</f>
        <v>120</v>
      </c>
      <c r="D22" s="7">
        <v>0</v>
      </c>
      <c r="E22" s="5" t="str">
        <f>""</f>
        <v/>
      </c>
    </row>
    <row r="23" spans="1:5">
      <c r="A23" s="4" t="s">
        <v>15</v>
      </c>
      <c r="B23" s="5" t="str">
        <f>"2.1 Перечислено в доход бюджета"</f>
        <v>2.1 Перечислено в доход бюджета</v>
      </c>
      <c r="C23" s="6" t="str">
        <f>"130"</f>
        <v>130</v>
      </c>
      <c r="D23" s="7">
        <v>0</v>
      </c>
      <c r="E23" s="5" t="str">
        <f>""</f>
        <v/>
      </c>
    </row>
    <row r="24" spans="1:5" ht="38.25">
      <c r="A24" s="4" t="s">
        <v>16</v>
      </c>
      <c r="B24" s="5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7">
        <v>0</v>
      </c>
      <c r="E24" s="5" t="str">
        <f>""</f>
        <v/>
      </c>
    </row>
    <row r="25" spans="1:5" ht="51">
      <c r="A25" s="4" t="s">
        <v>17</v>
      </c>
      <c r="B25" s="5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7">
        <v>0</v>
      </c>
      <c r="E25" s="5" t="str">
        <f>""</f>
        <v/>
      </c>
    </row>
    <row r="26" spans="1:5" ht="51">
      <c r="A26" s="4" t="s">
        <v>18</v>
      </c>
      <c r="B26" s="5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7">
        <v>0</v>
      </c>
      <c r="E26" s="5" t="str">
        <f>""</f>
        <v/>
      </c>
    </row>
    <row r="27" spans="1:5" ht="25.5">
      <c r="A27" s="4" t="s">
        <v>19</v>
      </c>
      <c r="B27" s="5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7" s="6" t="str">
        <f>"170"</f>
        <v>170</v>
      </c>
      <c r="D27" s="7">
        <v>0</v>
      </c>
      <c r="E27" s="5" t="str">
        <f>""</f>
        <v/>
      </c>
    </row>
    <row r="28" spans="1:5" ht="38.25">
      <c r="A28" s="4" t="s">
        <v>20</v>
      </c>
      <c r="B28" s="5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8" s="6" t="str">
        <f>"180"</f>
        <v>180</v>
      </c>
      <c r="D28" s="7">
        <v>0</v>
      </c>
      <c r="E28" s="5" t="str">
        <f>""</f>
        <v/>
      </c>
    </row>
    <row r="29" spans="1:5">
      <c r="A29" s="4" t="s">
        <v>21</v>
      </c>
      <c r="B29" s="5" t="str">
        <f>"3 Израсходовано средств, всего"</f>
        <v>3 Израсходовано средств, всего</v>
      </c>
      <c r="C29" s="6" t="str">
        <f>"190"</f>
        <v>190</v>
      </c>
      <c r="D29" s="7">
        <v>0</v>
      </c>
      <c r="E29" s="5" t="str">
        <f>""</f>
        <v/>
      </c>
    </row>
    <row r="30" spans="1:5" ht="25.5">
      <c r="A30" s="4" t="s">
        <v>22</v>
      </c>
      <c r="B30" s="5" t="str">
        <f>"3.1 На организацию сбора подписей избирателей"</f>
        <v>3.1 На организацию сбора подписей избирателей</v>
      </c>
      <c r="C30" s="6" t="str">
        <f>"200"</f>
        <v>200</v>
      </c>
      <c r="D30" s="7">
        <v>0</v>
      </c>
      <c r="E30" s="5" t="str">
        <f>""</f>
        <v/>
      </c>
    </row>
    <row r="31" spans="1:5" ht="38.25">
      <c r="A31" s="4" t="s">
        <v>23</v>
      </c>
      <c r="B31" s="5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1" s="6" t="str">
        <f>"210"</f>
        <v>210</v>
      </c>
      <c r="D31" s="7">
        <v>0</v>
      </c>
      <c r="E31" s="5" t="str">
        <f>""</f>
        <v/>
      </c>
    </row>
    <row r="32" spans="1:5" ht="25.5">
      <c r="A32" s="4" t="s">
        <v>24</v>
      </c>
      <c r="B32" s="5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2" s="6" t="str">
        <f>"220"</f>
        <v>220</v>
      </c>
      <c r="D32" s="7">
        <v>0</v>
      </c>
      <c r="E32" s="5" t="str">
        <f>""</f>
        <v/>
      </c>
    </row>
    <row r="33" spans="1:5" ht="25.5">
      <c r="A33" s="4" t="s">
        <v>25</v>
      </c>
      <c r="B33" s="5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3" s="6" t="str">
        <f>"230"</f>
        <v>230</v>
      </c>
      <c r="D33" s="7">
        <v>0</v>
      </c>
      <c r="E33" s="5" t="str">
        <f>""</f>
        <v/>
      </c>
    </row>
    <row r="34" spans="1:5" ht="25.5">
      <c r="A34" s="4" t="s">
        <v>26</v>
      </c>
      <c r="B34" s="5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4" s="6" t="str">
        <f>"240"</f>
        <v>240</v>
      </c>
      <c r="D34" s="7">
        <v>0</v>
      </c>
      <c r="E34" s="5" t="str">
        <f>""</f>
        <v/>
      </c>
    </row>
    <row r="35" spans="1:5" ht="25.5">
      <c r="A35" s="4" t="s">
        <v>27</v>
      </c>
      <c r="B35" s="5" t="str">
        <f>"3.5 На проведение публичных массовых мероприятий"</f>
        <v>3.5 На проведение публичных массовых мероприятий</v>
      </c>
      <c r="C35" s="6" t="str">
        <f>"250"</f>
        <v>250</v>
      </c>
      <c r="D35" s="7">
        <v>0</v>
      </c>
      <c r="E35" s="5" t="str">
        <f>""</f>
        <v/>
      </c>
    </row>
    <row r="36" spans="1:5" ht="38.25">
      <c r="A36" s="4" t="s">
        <v>28</v>
      </c>
      <c r="B36" s="5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6" s="6" t="str">
        <f>"260"</f>
        <v>260</v>
      </c>
      <c r="D36" s="7">
        <v>0</v>
      </c>
      <c r="E36" s="5" t="str">
        <f>""</f>
        <v/>
      </c>
    </row>
    <row r="37" spans="1:5" ht="38.25">
      <c r="A37" s="4" t="s">
        <v>29</v>
      </c>
      <c r="B37" s="5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7">
        <v>0</v>
      </c>
      <c r="E37" s="5" t="str">
        <f>""</f>
        <v/>
      </c>
    </row>
    <row r="38" spans="1:5" ht="38.25">
      <c r="A38" s="4" t="s">
        <v>30</v>
      </c>
      <c r="B38" s="5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7">
        <v>0</v>
      </c>
      <c r="E38" s="5" t="str">
        <f>""</f>
        <v/>
      </c>
    </row>
    <row r="39" spans="1:5" ht="25.5">
      <c r="A39" s="4" t="s">
        <v>31</v>
      </c>
      <c r="B39" s="5" t="str">
        <f>"4 Распределено неизрасходованного остатка средств фонда"</f>
        <v>4 Распределено неизрасходованного остатка средств фонда</v>
      </c>
      <c r="C39" s="6" t="str">
        <f>"290"</f>
        <v>290</v>
      </c>
      <c r="D39" s="7">
        <v>0</v>
      </c>
      <c r="E39" s="5" t="str">
        <f>""</f>
        <v/>
      </c>
    </row>
    <row r="40" spans="1:5" ht="38.25">
      <c r="A40" s="4" t="s">
        <v>2</v>
      </c>
      <c r="B40" s="5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40" s="6" t="str">
        <f>"300"</f>
        <v>300</v>
      </c>
      <c r="D40" s="7">
        <v>0</v>
      </c>
      <c r="E40" s="5" t="str">
        <f>""</f>
        <v/>
      </c>
    </row>
    <row r="43" spans="1:5">
      <c r="A43" s="8" t="s">
        <v>32</v>
      </c>
      <c r="B43" s="13" t="s">
        <v>35</v>
      </c>
      <c r="C43" s="13"/>
      <c r="D43" s="13"/>
      <c r="E43" s="13"/>
    </row>
    <row r="44" spans="1:5" ht="30" customHeight="1">
      <c r="A44" s="9" t="s">
        <v>34</v>
      </c>
      <c r="B44" s="14" t="s">
        <v>33</v>
      </c>
      <c r="C44" s="14"/>
      <c r="D44" s="14"/>
      <c r="E44" s="14"/>
    </row>
  </sheetData>
  <mergeCells count="11">
    <mergeCell ref="A10:B10"/>
    <mergeCell ref="B43:E43"/>
    <mergeCell ref="B44:E44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2016-10-11T14:51:55Z</cp:lastPrinted>
  <dcterms:created xsi:type="dcterms:W3CDTF">2016-10-11T14:46:27Z</dcterms:created>
  <dcterms:modified xsi:type="dcterms:W3CDTF">2016-10-14T08:40:39Z</dcterms:modified>
</cp:coreProperties>
</file>